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6\"/>
    </mc:Choice>
  </mc:AlternateContent>
  <bookViews>
    <workbookView xWindow="0" yWindow="0" windowWidth="14040" windowHeight="12465"/>
  </bookViews>
  <sheets>
    <sheet name="16-4 Skjema" sheetId="2" r:id="rId1"/>
    <sheet name="16-4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2" l="1"/>
  <c r="E37" i="2"/>
  <c r="D6" i="2"/>
  <c r="H42" i="2" l="1"/>
  <c r="G42" i="2"/>
  <c r="I42" i="2"/>
  <c r="J38" i="2"/>
  <c r="F38" i="2"/>
  <c r="I38" i="2"/>
  <c r="H38" i="2"/>
  <c r="K38" i="2"/>
  <c r="G38" i="2"/>
  <c r="D36" i="2"/>
  <c r="J23" i="1"/>
  <c r="E32" i="1" s="1"/>
  <c r="G43" i="2" l="1"/>
  <c r="G37" i="2" s="1"/>
  <c r="K42" i="2"/>
  <c r="K43" i="2" s="1"/>
  <c r="K37" i="2" s="1"/>
  <c r="K36" i="2" s="1"/>
  <c r="J42" i="2"/>
  <c r="J43" i="2" s="1"/>
  <c r="F42" i="2"/>
  <c r="F43" i="2" s="1"/>
  <c r="H43" i="2"/>
  <c r="H37" i="2" s="1"/>
  <c r="H35" i="2" s="1"/>
  <c r="I43" i="2"/>
  <c r="I37" i="2" s="1"/>
  <c r="I35" i="2" s="1"/>
  <c r="D39" i="1"/>
  <c r="D45" i="1" s="1"/>
  <c r="K51" i="1" s="1"/>
  <c r="D6" i="1"/>
  <c r="G35" i="2" l="1"/>
  <c r="G36" i="2" s="1"/>
  <c r="F37" i="2"/>
  <c r="F36" i="2" s="1"/>
  <c r="J35" i="2"/>
  <c r="J37" i="2"/>
  <c r="J36" i="2"/>
  <c r="F28" i="1"/>
  <c r="H24" i="1"/>
  <c r="F51" i="1"/>
  <c r="L35" i="2" l="1"/>
  <c r="L36" i="2"/>
  <c r="L37" i="2"/>
  <c r="D38" i="1"/>
  <c r="D44" i="1" s="1"/>
  <c r="E28" i="1"/>
  <c r="E27" i="1"/>
  <c r="H25" i="1"/>
  <c r="F27" i="1" s="1"/>
  <c r="I51" i="1" l="1"/>
  <c r="G51" i="1"/>
  <c r="H28" i="1"/>
  <c r="E46" i="1" s="1"/>
  <c r="H27" i="1"/>
  <c r="F41" i="1" s="1"/>
  <c r="F40" i="1" s="1"/>
  <c r="G40" i="1" s="1"/>
  <c r="I40" i="1" s="1"/>
  <c r="H29" i="1" l="1"/>
  <c r="J29" i="1" s="1"/>
  <c r="D32" i="1" l="1"/>
  <c r="F32" i="1" s="1"/>
  <c r="J30" i="1"/>
  <c r="H51" i="1"/>
  <c r="J47" i="1"/>
  <c r="K47" i="1"/>
  <c r="K52" i="1" s="1"/>
  <c r="K46" i="1" s="1"/>
  <c r="K45" i="1" s="1"/>
  <c r="H47" i="1"/>
  <c r="G47" i="1"/>
  <c r="G52" i="1" s="1"/>
  <c r="I47" i="1"/>
  <c r="I52" i="1" s="1"/>
  <c r="I46" i="1" s="1"/>
  <c r="I44" i="1" s="1"/>
  <c r="J51" i="1"/>
  <c r="F47" i="1"/>
  <c r="F52" i="1" s="1"/>
  <c r="G44" i="1" l="1"/>
  <c r="G46" i="1"/>
  <c r="F46" i="1"/>
  <c r="F45" i="1" s="1"/>
  <c r="H52" i="1"/>
  <c r="H46" i="1" s="1"/>
  <c r="H44" i="1" s="1"/>
  <c r="J52" i="1"/>
  <c r="J46" i="1" l="1"/>
  <c r="L46" i="1" s="1"/>
  <c r="J44" i="1"/>
  <c r="L44" i="1" s="1"/>
  <c r="E38" i="1" s="1"/>
  <c r="J45" i="1"/>
  <c r="G45" i="1"/>
  <c r="L45" i="1" l="1"/>
  <c r="E39" i="1" s="1"/>
  <c r="G39" i="1" l="1"/>
  <c r="I39" i="1" s="1"/>
  <c r="E41" i="1"/>
  <c r="G41" i="1" s="1"/>
  <c r="H41" i="1" s="1"/>
</calcChain>
</file>

<file path=xl/sharedStrings.xml><?xml version="1.0" encoding="utf-8"?>
<sst xmlns="http://schemas.openxmlformats.org/spreadsheetml/2006/main" count="134" uniqueCount="50">
  <si>
    <t>Skatteprosent</t>
  </si>
  <si>
    <t>MF IB</t>
  </si>
  <si>
    <t>MF UB</t>
  </si>
  <si>
    <t>b)</t>
  </si>
  <si>
    <t>Resultat før skattekostnad</t>
  </si>
  <si>
    <t>Endring midlertidige forskjeller</t>
  </si>
  <si>
    <t>Betalbar skatt</t>
  </si>
  <si>
    <t>Endring utsatt skatt</t>
  </si>
  <si>
    <t>Skattekostnad</t>
  </si>
  <si>
    <t>Årsresultat</t>
  </si>
  <si>
    <t>Skatt i % av RM resultat:</t>
  </si>
  <si>
    <t>Oppgjørspostering </t>
  </si>
  <si>
    <t>End. sald.</t>
  </si>
  <si>
    <t>Resultat</t>
  </si>
  <si>
    <t>Balanse</t>
  </si>
  <si>
    <t>IB</t>
  </si>
  <si>
    <t>Utsatt skatt</t>
  </si>
  <si>
    <t>Bet.b.skatt</t>
  </si>
  <si>
    <t>balanse</t>
  </si>
  <si>
    <t>Utsatt skattefordel</t>
  </si>
  <si>
    <t>RM</t>
  </si>
  <si>
    <t>SM</t>
  </si>
  <si>
    <t>SB</t>
  </si>
  <si>
    <t>Endring</t>
  </si>
  <si>
    <t>Hvis økning</t>
  </si>
  <si>
    <t>Hvis reduksjon</t>
  </si>
  <si>
    <t>Sum post.</t>
  </si>
  <si>
    <t>Endring utsatt skatt/fordel</t>
  </si>
  <si>
    <t>Økning=1, reduksjon =0</t>
  </si>
  <si>
    <t>Utsatt</t>
  </si>
  <si>
    <t>Noe</t>
  </si>
  <si>
    <t>Mye</t>
  </si>
  <si>
    <t>Mye skatte-</t>
  </si>
  <si>
    <t xml:space="preserve">skatt </t>
  </si>
  <si>
    <t>skattef.</t>
  </si>
  <si>
    <t>fordel</t>
  </si>
  <si>
    <t>utsatt skatt</t>
  </si>
  <si>
    <t>fra før?</t>
  </si>
  <si>
    <t>Ja =1, Nei =0.</t>
  </si>
  <si>
    <t>1.1.</t>
  </si>
  <si>
    <t>31.12.</t>
  </si>
  <si>
    <t>a)</t>
  </si>
  <si>
    <t>Skattemessig resultat</t>
  </si>
  <si>
    <t>SM resultat = Grunnlag betalbar skatt</t>
  </si>
  <si>
    <t>c)</t>
  </si>
  <si>
    <t>Konto</t>
  </si>
  <si>
    <t>nr</t>
  </si>
  <si>
    <t>Oppgave 16-4 Skjema</t>
  </si>
  <si>
    <t>Oppgave 16-4 Løsning</t>
  </si>
  <si>
    <r>
      <t xml:space="preserve">Skattemessig resultat må være 30 mindre enn RM. </t>
    </r>
    <r>
      <rPr>
        <u/>
        <sz val="10"/>
        <color theme="1"/>
        <rFont val="Trebuchet MS"/>
        <family val="2"/>
      </rPr>
      <t>Når MF øker er SM kostnader størst</t>
    </r>
    <r>
      <rPr>
        <sz val="10"/>
        <color theme="1"/>
        <rFont val="Trebuchet M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</si>
</sst>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1"/>
      <color theme="1"/>
      <name val="Calibri"/>
      <family val="2"/>
      <scheme val="minor"/>
    </font>
    <font>
      <b/>
      <sz val="10"/>
      <name val="Trebuchet MS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u/>
      <sz val="10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3">
    <xf numFmtId="0" fontId="0" fillId="0" borderId="0" xfId="0"/>
    <xf numFmtId="164" fontId="5" fillId="0" borderId="3" xfId="0" applyNumberFormat="1" applyFont="1" applyBorder="1" applyAlignment="1">
      <alignment horizontal="right"/>
    </xf>
    <xf numFmtId="164" fontId="5" fillId="0" borderId="3" xfId="0" applyNumberFormat="1" applyFont="1" applyBorder="1"/>
    <xf numFmtId="1" fontId="5" fillId="0" borderId="9" xfId="0" applyNumberFormat="1" applyFont="1" applyBorder="1"/>
    <xf numFmtId="2" fontId="5" fillId="0" borderId="9" xfId="0" applyNumberFormat="1" applyFont="1" applyBorder="1" applyAlignment="1">
      <alignment horizontal="left"/>
    </xf>
    <xf numFmtId="1" fontId="5" fillId="0" borderId="3" xfId="0" applyNumberFormat="1" applyFont="1" applyBorder="1"/>
    <xf numFmtId="1" fontId="5" fillId="0" borderId="0" xfId="0" applyNumberFormat="1" applyFont="1" applyBorder="1"/>
    <xf numFmtId="16" fontId="4" fillId="0" borderId="0" xfId="0" applyNumberFormat="1" applyFont="1"/>
    <xf numFmtId="0" fontId="6" fillId="0" borderId="3" xfId="0" applyFont="1" applyBorder="1" applyAlignment="1">
      <alignment horizontal="center"/>
    </xf>
    <xf numFmtId="0" fontId="6" fillId="0" borderId="13" xfId="0" applyFont="1" applyBorder="1"/>
    <xf numFmtId="0" fontId="6" fillId="0" borderId="0" xfId="0" applyFont="1"/>
    <xf numFmtId="9" fontId="6" fillId="2" borderId="0" xfId="0" applyNumberFormat="1" applyFont="1" applyFill="1"/>
    <xf numFmtId="3" fontId="6" fillId="2" borderId="0" xfId="0" applyNumberFormat="1" applyFont="1" applyFill="1"/>
    <xf numFmtId="3" fontId="6" fillId="0" borderId="0" xfId="0" applyNumberFormat="1" applyFont="1"/>
    <xf numFmtId="0" fontId="5" fillId="0" borderId="0" xfId="0" applyFont="1"/>
    <xf numFmtId="164" fontId="5" fillId="2" borderId="0" xfId="0" applyNumberFormat="1" applyFont="1" applyFill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9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4" fontId="5" fillId="0" borderId="2" xfId="0" applyNumberFormat="1" applyFont="1" applyBorder="1" applyAlignment="1">
      <alignment horizontal="right"/>
    </xf>
    <xf numFmtId="9" fontId="5" fillId="0" borderId="1" xfId="1" applyFont="1" applyBorder="1" applyAlignment="1">
      <alignment horizontal="right"/>
    </xf>
    <xf numFmtId="0" fontId="6" fillId="0" borderId="3" xfId="0" applyFont="1" applyBorder="1"/>
    <xf numFmtId="164" fontId="6" fillId="0" borderId="3" xfId="0" applyNumberFormat="1" applyFont="1" applyFill="1" applyBorder="1"/>
    <xf numFmtId="164" fontId="6" fillId="0" borderId="3" xfId="0" applyNumberFormat="1" applyFont="1" applyBorder="1"/>
    <xf numFmtId="164" fontId="6" fillId="0" borderId="10" xfId="0" applyNumberFormat="1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0" xfId="0" applyFont="1" applyBorder="1"/>
    <xf numFmtId="165" fontId="6" fillId="0" borderId="0" xfId="0" applyNumberFormat="1" applyFont="1" applyBorder="1"/>
    <xf numFmtId="165" fontId="6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16" xfId="0" applyFont="1" applyBorder="1"/>
    <xf numFmtId="0" fontId="6" fillId="0" borderId="9" xfId="0" applyFont="1" applyBorder="1"/>
    <xf numFmtId="0" fontId="7" fillId="0" borderId="0" xfId="0" applyFont="1"/>
    <xf numFmtId="9" fontId="5" fillId="0" borderId="0" xfId="1" applyFont="1" applyBorder="1" applyAlignment="1">
      <alignment horizontal="right"/>
    </xf>
    <xf numFmtId="0" fontId="5" fillId="3" borderId="4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3" xfId="0" applyFont="1" applyFill="1" applyBorder="1"/>
    <xf numFmtId="0" fontId="5" fillId="4" borderId="3" xfId="0" applyFont="1" applyFill="1" applyBorder="1" applyAlignment="1">
      <alignment horizontal="right"/>
    </xf>
    <xf numFmtId="0" fontId="5" fillId="4" borderId="3" xfId="0" applyFont="1" applyFill="1" applyBorder="1"/>
    <xf numFmtId="0" fontId="2" fillId="0" borderId="0" xfId="0" applyFont="1"/>
    <xf numFmtId="0" fontId="5" fillId="3" borderId="3" xfId="0" applyFont="1" applyFill="1" applyBorder="1" applyAlignment="1">
      <alignment horizontal="center"/>
    </xf>
    <xf numFmtId="165" fontId="5" fillId="0" borderId="10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165" fontId="5" fillId="0" borderId="11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" fontId="5" fillId="0" borderId="0" xfId="0" applyNumberFormat="1" applyFont="1"/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9</xdr:row>
      <xdr:rowOff>85725</xdr:rowOff>
    </xdr:from>
    <xdr:to>
      <xdr:col>5</xdr:col>
      <xdr:colOff>666750</xdr:colOff>
      <xdr:row>16</xdr:row>
      <xdr:rowOff>95250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1419225"/>
          <a:ext cx="3190875" cy="1343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7"/>
  <sheetViews>
    <sheetView showGridLines="0" showZeros="0" tabSelected="1" workbookViewId="0">
      <selection activeCell="C60" sqref="C60"/>
    </sheetView>
  </sheetViews>
  <sheetFormatPr defaultRowHeight="15" x14ac:dyDescent="0.3"/>
  <cols>
    <col min="1" max="1" width="5.5703125" style="10" customWidth="1"/>
    <col min="2" max="2" width="5" style="10" customWidth="1"/>
    <col min="3" max="3" width="19.42578125" style="10" customWidth="1"/>
    <col min="4" max="4" width="9.140625" style="10"/>
    <col min="5" max="6" width="10.140625" style="10" customWidth="1"/>
    <col min="7" max="16384" width="9.140625" style="10"/>
  </cols>
  <sheetData>
    <row r="2" spans="1:10" x14ac:dyDescent="0.3">
      <c r="B2" s="44" t="s">
        <v>47</v>
      </c>
    </row>
    <row r="3" spans="1:10" hidden="1" x14ac:dyDescent="0.3">
      <c r="B3" s="7"/>
      <c r="C3" s="10" t="s">
        <v>0</v>
      </c>
      <c r="D3" s="11">
        <v>0.25</v>
      </c>
    </row>
    <row r="4" spans="1:10" hidden="1" x14ac:dyDescent="0.3">
      <c r="B4" s="7"/>
      <c r="C4" s="10" t="s">
        <v>1</v>
      </c>
      <c r="D4" s="12">
        <v>90</v>
      </c>
    </row>
    <row r="5" spans="1:10" hidden="1" x14ac:dyDescent="0.3">
      <c r="B5" s="7"/>
      <c r="C5" s="10" t="s">
        <v>2</v>
      </c>
      <c r="D5" s="12">
        <v>120</v>
      </c>
    </row>
    <row r="6" spans="1:10" hidden="1" x14ac:dyDescent="0.3">
      <c r="B6" s="7"/>
      <c r="C6" s="10" t="s">
        <v>23</v>
      </c>
      <c r="D6" s="13">
        <f>+D4-D5</f>
        <v>-30</v>
      </c>
    </row>
    <row r="7" spans="1:10" x14ac:dyDescent="0.3">
      <c r="B7" s="7"/>
      <c r="D7" s="13"/>
    </row>
    <row r="8" spans="1:10" x14ac:dyDescent="0.3">
      <c r="A8" s="62" t="s">
        <v>41</v>
      </c>
      <c r="B8" s="7"/>
      <c r="D8" s="13"/>
    </row>
    <row r="9" spans="1:10" x14ac:dyDescent="0.3">
      <c r="B9" s="7"/>
      <c r="D9" s="13"/>
    </row>
    <row r="10" spans="1:10" x14ac:dyDescent="0.3">
      <c r="B10" s="7"/>
      <c r="D10" s="13"/>
    </row>
    <row r="11" spans="1:10" x14ac:dyDescent="0.3">
      <c r="B11" s="7"/>
      <c r="D11" s="13"/>
    </row>
    <row r="12" spans="1:10" x14ac:dyDescent="0.3">
      <c r="B12" s="7"/>
    </row>
    <row r="13" spans="1:10" x14ac:dyDescent="0.3">
      <c r="A13" s="10" t="s">
        <v>3</v>
      </c>
    </row>
    <row r="14" spans="1:10" x14ac:dyDescent="0.3">
      <c r="C14" s="14" t="s">
        <v>4</v>
      </c>
      <c r="D14" s="14"/>
      <c r="E14" s="14"/>
      <c r="F14" s="14"/>
      <c r="G14" s="14"/>
      <c r="I14" s="14"/>
      <c r="J14" s="16"/>
    </row>
    <row r="15" spans="1:10" x14ac:dyDescent="0.3">
      <c r="C15" s="14" t="s">
        <v>5</v>
      </c>
      <c r="D15" s="14"/>
      <c r="E15" s="14"/>
      <c r="F15" s="14"/>
      <c r="G15" s="14"/>
      <c r="H15" s="17"/>
      <c r="I15" s="14"/>
      <c r="J15" s="14"/>
    </row>
    <row r="16" spans="1:10" x14ac:dyDescent="0.3">
      <c r="C16" s="14" t="s">
        <v>43</v>
      </c>
      <c r="D16" s="14"/>
      <c r="E16" s="14"/>
      <c r="F16" s="14"/>
      <c r="G16" s="14"/>
      <c r="H16" s="18"/>
      <c r="I16" s="14"/>
      <c r="J16" s="14"/>
    </row>
    <row r="17" spans="1:10" x14ac:dyDescent="0.3">
      <c r="C17" s="14"/>
      <c r="D17" s="14"/>
      <c r="E17" s="14"/>
      <c r="F17" s="14"/>
      <c r="G17" s="14"/>
      <c r="H17" s="18"/>
      <c r="I17" s="14"/>
      <c r="J17" s="14"/>
    </row>
    <row r="18" spans="1:10" x14ac:dyDescent="0.3">
      <c r="C18" s="14" t="s">
        <v>6</v>
      </c>
      <c r="D18" s="14"/>
      <c r="E18" s="19"/>
      <c r="F18" s="16"/>
      <c r="G18" s="14"/>
      <c r="H18" s="16"/>
      <c r="I18" s="14"/>
      <c r="J18" s="14"/>
    </row>
    <row r="19" spans="1:10" x14ac:dyDescent="0.3">
      <c r="C19" s="14" t="s">
        <v>7</v>
      </c>
      <c r="D19" s="14"/>
      <c r="E19" s="19"/>
      <c r="F19" s="20"/>
      <c r="G19" s="14"/>
      <c r="H19" s="16"/>
      <c r="I19" s="14"/>
      <c r="J19" s="14"/>
    </row>
    <row r="20" spans="1:10" x14ac:dyDescent="0.3">
      <c r="C20" s="14" t="s">
        <v>8</v>
      </c>
      <c r="D20" s="14"/>
      <c r="E20" s="14"/>
      <c r="F20" s="14"/>
      <c r="G20" s="14"/>
      <c r="H20" s="21"/>
      <c r="I20" s="14"/>
      <c r="J20" s="18"/>
    </row>
    <row r="21" spans="1:10" x14ac:dyDescent="0.3">
      <c r="C21" s="14" t="s">
        <v>9</v>
      </c>
      <c r="D21" s="14"/>
      <c r="E21" s="14"/>
      <c r="F21" s="14"/>
      <c r="G21" s="14"/>
      <c r="H21" s="14"/>
      <c r="I21" s="14"/>
      <c r="J21" s="21"/>
    </row>
    <row r="22" spans="1:10" x14ac:dyDescent="0.3">
      <c r="C22" s="14"/>
      <c r="D22" s="14"/>
      <c r="E22" s="14"/>
      <c r="F22" s="14"/>
      <c r="G22" s="14"/>
      <c r="H22" s="14"/>
      <c r="I22" s="14"/>
      <c r="J22" s="14"/>
    </row>
    <row r="23" spans="1:10" x14ac:dyDescent="0.3">
      <c r="C23" s="14" t="s">
        <v>10</v>
      </c>
      <c r="D23" s="16"/>
      <c r="E23" s="16"/>
      <c r="F23" s="22"/>
      <c r="G23" s="14"/>
      <c r="H23" s="14"/>
      <c r="I23" s="14"/>
      <c r="J23" s="14"/>
    </row>
    <row r="24" spans="1:10" x14ac:dyDescent="0.3">
      <c r="C24" s="14"/>
      <c r="D24" s="16"/>
      <c r="E24" s="16"/>
      <c r="F24" s="45"/>
      <c r="G24" s="14"/>
      <c r="H24" s="14"/>
      <c r="I24" s="14"/>
      <c r="J24" s="14"/>
    </row>
    <row r="27" spans="1:10" x14ac:dyDescent="0.3">
      <c r="A27" s="10" t="s">
        <v>44</v>
      </c>
      <c r="B27" s="46" t="s">
        <v>45</v>
      </c>
      <c r="C27" s="46" t="s">
        <v>45</v>
      </c>
      <c r="D27" s="46" t="s">
        <v>15</v>
      </c>
      <c r="E27" s="53" t="s">
        <v>11</v>
      </c>
      <c r="F27" s="53"/>
      <c r="G27" s="46" t="s">
        <v>12</v>
      </c>
      <c r="H27" s="46" t="s">
        <v>13</v>
      </c>
      <c r="I27" s="46" t="s">
        <v>14</v>
      </c>
    </row>
    <row r="28" spans="1:10" x14ac:dyDescent="0.3">
      <c r="B28" s="47" t="s">
        <v>46</v>
      </c>
      <c r="C28" s="47"/>
      <c r="D28" s="47"/>
      <c r="E28" s="48" t="s">
        <v>16</v>
      </c>
      <c r="F28" s="49" t="s">
        <v>17</v>
      </c>
      <c r="G28" s="47" t="s">
        <v>18</v>
      </c>
      <c r="H28" s="47"/>
      <c r="I28" s="47"/>
    </row>
    <row r="29" spans="1:10" x14ac:dyDescent="0.3">
      <c r="B29" s="50">
        <v>1070</v>
      </c>
      <c r="C29" s="51" t="s">
        <v>19</v>
      </c>
      <c r="D29" s="1"/>
      <c r="E29" s="1"/>
      <c r="F29" s="2"/>
      <c r="G29" s="1"/>
      <c r="H29" s="2"/>
      <c r="I29" s="1"/>
    </row>
    <row r="30" spans="1:10" x14ac:dyDescent="0.3">
      <c r="B30" s="50">
        <v>2120</v>
      </c>
      <c r="C30" s="51" t="s">
        <v>16</v>
      </c>
      <c r="D30" s="1"/>
      <c r="E30" s="1"/>
      <c r="F30" s="2"/>
      <c r="G30" s="1"/>
      <c r="H30" s="2"/>
      <c r="I30" s="1"/>
    </row>
    <row r="31" spans="1:10" x14ac:dyDescent="0.3">
      <c r="B31" s="50">
        <v>2500</v>
      </c>
      <c r="C31" s="51" t="s">
        <v>6</v>
      </c>
      <c r="D31" s="2"/>
      <c r="E31" s="2"/>
      <c r="F31" s="1"/>
      <c r="G31" s="1"/>
      <c r="H31" s="2"/>
      <c r="I31" s="1"/>
    </row>
    <row r="32" spans="1:10" x14ac:dyDescent="0.3">
      <c r="B32" s="50">
        <v>8610</v>
      </c>
      <c r="C32" s="51" t="s">
        <v>8</v>
      </c>
      <c r="D32" s="2"/>
      <c r="E32" s="1"/>
      <c r="F32" s="1"/>
      <c r="G32" s="1"/>
      <c r="H32" s="1"/>
      <c r="I32" s="2"/>
    </row>
    <row r="33" spans="2:12" hidden="1" x14ac:dyDescent="0.3"/>
    <row r="34" spans="2:12" hidden="1" x14ac:dyDescent="0.3">
      <c r="B34" s="23"/>
      <c r="C34" s="23"/>
      <c r="D34" s="8" t="s">
        <v>22</v>
      </c>
      <c r="E34" s="8" t="s">
        <v>23</v>
      </c>
      <c r="F34" s="54" t="s">
        <v>24</v>
      </c>
      <c r="G34" s="55"/>
      <c r="H34" s="56"/>
      <c r="I34" s="57" t="s">
        <v>25</v>
      </c>
      <c r="J34" s="58"/>
      <c r="K34" s="59"/>
      <c r="L34" s="9" t="s">
        <v>26</v>
      </c>
    </row>
    <row r="35" spans="2:12" hidden="1" x14ac:dyDescent="0.3">
      <c r="B35" s="3">
        <v>1070</v>
      </c>
      <c r="C35" s="4" t="s">
        <v>19</v>
      </c>
      <c r="D35" s="24">
        <f>+D29</f>
        <v>0</v>
      </c>
      <c r="E35" s="24"/>
      <c r="F35" s="25"/>
      <c r="G35" s="25">
        <f>IF(G43=0,0,IF(G43=1,-D35,0))</f>
        <v>0</v>
      </c>
      <c r="H35" s="25">
        <f>-H37</f>
        <v>0</v>
      </c>
      <c r="I35" s="25">
        <f>-I37</f>
        <v>0</v>
      </c>
      <c r="J35" s="25">
        <f>IF(J43=1,-J37-J36,0)</f>
        <v>0</v>
      </c>
      <c r="K35" s="26"/>
      <c r="L35" s="27">
        <f t="shared" ref="L35:L37" si="0">SUM(F35:K35)</f>
        <v>0</v>
      </c>
    </row>
    <row r="36" spans="2:12" hidden="1" x14ac:dyDescent="0.3">
      <c r="B36" s="5">
        <v>2120</v>
      </c>
      <c r="C36" s="5" t="s">
        <v>16</v>
      </c>
      <c r="D36" s="24">
        <f>+D30</f>
        <v>0</v>
      </c>
      <c r="E36" s="24"/>
      <c r="F36" s="25">
        <f>IF(F43=1,-F37,0)</f>
        <v>0</v>
      </c>
      <c r="G36" s="25">
        <f>-G37-G35</f>
        <v>0</v>
      </c>
      <c r="H36" s="25">
        <v>0</v>
      </c>
      <c r="I36" s="25"/>
      <c r="J36" s="25">
        <f>IF(J43=1,-D36,0)</f>
        <v>0</v>
      </c>
      <c r="K36" s="26">
        <f>-K37</f>
        <v>0</v>
      </c>
      <c r="L36" s="27">
        <f t="shared" si="0"/>
        <v>0</v>
      </c>
    </row>
    <row r="37" spans="2:12" ht="15.75" hidden="1" thickBot="1" x14ac:dyDescent="0.35">
      <c r="B37" s="5">
        <v>8620</v>
      </c>
      <c r="C37" s="5" t="s">
        <v>27</v>
      </c>
      <c r="D37" s="24"/>
      <c r="E37" s="24">
        <f>H19</f>
        <v>0</v>
      </c>
      <c r="F37" s="25">
        <f t="shared" ref="F37:K37" si="1">IF(F43=1,$E37,0)</f>
        <v>0</v>
      </c>
      <c r="G37" s="25">
        <f t="shared" si="1"/>
        <v>0</v>
      </c>
      <c r="H37" s="25">
        <f t="shared" si="1"/>
        <v>0</v>
      </c>
      <c r="I37" s="25">
        <f t="shared" si="1"/>
        <v>0</v>
      </c>
      <c r="J37" s="25">
        <f t="shared" si="1"/>
        <v>0</v>
      </c>
      <c r="K37" s="26">
        <f t="shared" si="1"/>
        <v>0</v>
      </c>
      <c r="L37" s="28">
        <f t="shared" si="0"/>
        <v>0</v>
      </c>
    </row>
    <row r="38" spans="2:12" hidden="1" x14ac:dyDescent="0.3">
      <c r="B38" s="6"/>
      <c r="C38" s="6" t="s">
        <v>28</v>
      </c>
      <c r="D38" s="29"/>
      <c r="E38" s="30"/>
      <c r="F38" s="31">
        <f>IF($E37&gt;0,1,0)</f>
        <v>0</v>
      </c>
      <c r="G38" s="31">
        <f>IF($E37&gt;0,1,0)</f>
        <v>0</v>
      </c>
      <c r="H38" s="31">
        <f>IF($E37&gt;0,1,0)</f>
        <v>0</v>
      </c>
      <c r="I38" s="31">
        <f>IF($E37&lt;0,1,0)</f>
        <v>0</v>
      </c>
      <c r="J38" s="31">
        <f>IF($E37&lt;0,1,0)</f>
        <v>0</v>
      </c>
      <c r="K38" s="31">
        <f>IF($E37&lt;0,1,0)</f>
        <v>0</v>
      </c>
    </row>
    <row r="39" spans="2:12" hidden="1" x14ac:dyDescent="0.3">
      <c r="F39" s="32" t="s">
        <v>29</v>
      </c>
      <c r="G39" s="32" t="s">
        <v>30</v>
      </c>
      <c r="H39" s="32" t="s">
        <v>31</v>
      </c>
      <c r="I39" s="32" t="s">
        <v>32</v>
      </c>
      <c r="J39" s="32" t="s">
        <v>30</v>
      </c>
      <c r="K39" s="32" t="s">
        <v>31</v>
      </c>
    </row>
    <row r="40" spans="2:12" hidden="1" x14ac:dyDescent="0.3">
      <c r="F40" s="32" t="s">
        <v>33</v>
      </c>
      <c r="G40" s="32" t="s">
        <v>34</v>
      </c>
      <c r="H40" s="32" t="s">
        <v>34</v>
      </c>
      <c r="I40" s="32" t="s">
        <v>35</v>
      </c>
      <c r="J40" s="32" t="s">
        <v>36</v>
      </c>
      <c r="K40" s="32" t="s">
        <v>36</v>
      </c>
    </row>
    <row r="41" spans="2:12" hidden="1" x14ac:dyDescent="0.3">
      <c r="F41" s="32" t="s">
        <v>37</v>
      </c>
      <c r="G41" s="32" t="s">
        <v>37</v>
      </c>
      <c r="H41" s="32" t="s">
        <v>37</v>
      </c>
      <c r="I41" s="32" t="s">
        <v>37</v>
      </c>
      <c r="J41" s="32" t="s">
        <v>37</v>
      </c>
      <c r="K41" s="32" t="s">
        <v>37</v>
      </c>
    </row>
    <row r="42" spans="2:12" hidden="1" x14ac:dyDescent="0.3">
      <c r="C42" s="10" t="s">
        <v>38</v>
      </c>
      <c r="F42" s="32">
        <f>IF($D36&lt;0,1,0)</f>
        <v>0</v>
      </c>
      <c r="G42" s="32">
        <f>IF($D35=0,0,IF(D35-E37&lt;0,1,0))</f>
        <v>0</v>
      </c>
      <c r="H42" s="32">
        <f>IF(($D35-E37)&gt;0,1,0)</f>
        <v>0</v>
      </c>
      <c r="I42" s="32">
        <f>IF($D35&gt;0,1,0)</f>
        <v>0</v>
      </c>
      <c r="J42" s="32">
        <f>IF(D36=0,0,IF(D36-E37&gt;0,1,0))</f>
        <v>0</v>
      </c>
      <c r="K42" s="32">
        <f>IF(D36=0,0,IF(D36-E36&lt;0,1,0))</f>
        <v>0</v>
      </c>
    </row>
    <row r="43" spans="2:12" hidden="1" x14ac:dyDescent="0.3">
      <c r="C43" s="33" t="s">
        <v>13</v>
      </c>
      <c r="D43" s="33"/>
      <c r="E43" s="33"/>
      <c r="F43" s="34">
        <f>IF(F38+F42=2,1,0)</f>
        <v>0</v>
      </c>
      <c r="G43" s="34">
        <f t="shared" ref="G43:I43" si="2">IF(G38+G42=2,1,0)</f>
        <v>0</v>
      </c>
      <c r="H43" s="34">
        <f t="shared" si="2"/>
        <v>0</v>
      </c>
      <c r="I43" s="34">
        <f t="shared" si="2"/>
        <v>0</v>
      </c>
      <c r="J43" s="34">
        <f>IF(J38+J42=2,1,0)</f>
        <v>0</v>
      </c>
      <c r="K43" s="34">
        <f>IF(K38+K42=2,1,0)</f>
        <v>0</v>
      </c>
    </row>
    <row r="44" spans="2:12" hidden="1" x14ac:dyDescent="0.3"/>
    <row r="45" spans="2:12" hidden="1" x14ac:dyDescent="0.3"/>
    <row r="46" spans="2:12" hidden="1" x14ac:dyDescent="0.3"/>
    <row r="47" spans="2:12" hidden="1" x14ac:dyDescent="0.3"/>
    <row r="48" spans="2:12" hidden="1" x14ac:dyDescent="0.3"/>
    <row r="49" spans="5:9" hidden="1" x14ac:dyDescent="0.3"/>
    <row r="50" spans="5:9" hidden="1" x14ac:dyDescent="0.3">
      <c r="E50" s="60" t="s">
        <v>39</v>
      </c>
      <c r="F50" s="60"/>
      <c r="H50" s="60" t="s">
        <v>40</v>
      </c>
      <c r="I50" s="60"/>
    </row>
    <row r="51" spans="5:9" hidden="1" x14ac:dyDescent="0.3">
      <c r="E51" s="35"/>
      <c r="F51" s="36"/>
      <c r="H51" s="35"/>
      <c r="I51" s="35"/>
    </row>
    <row r="52" spans="5:9" hidden="1" x14ac:dyDescent="0.3">
      <c r="E52" s="37" t="s">
        <v>20</v>
      </c>
      <c r="F52" s="38" t="s">
        <v>21</v>
      </c>
      <c r="G52" s="32"/>
      <c r="H52" s="37" t="s">
        <v>20</v>
      </c>
      <c r="I52" s="38" t="s">
        <v>21</v>
      </c>
    </row>
    <row r="53" spans="5:9" hidden="1" x14ac:dyDescent="0.3">
      <c r="E53" s="37"/>
      <c r="F53" s="38"/>
      <c r="G53" s="32"/>
      <c r="H53" s="37"/>
      <c r="I53" s="37"/>
    </row>
    <row r="54" spans="5:9" hidden="1" x14ac:dyDescent="0.3">
      <c r="E54" s="39"/>
      <c r="F54" s="40"/>
      <c r="H54" s="39"/>
      <c r="I54" s="41"/>
    </row>
    <row r="55" spans="5:9" hidden="1" x14ac:dyDescent="0.3">
      <c r="E55" s="39"/>
      <c r="F55" s="41"/>
      <c r="H55" s="39"/>
      <c r="I55" s="42"/>
    </row>
    <row r="56" spans="5:9" hidden="1" x14ac:dyDescent="0.3">
      <c r="E56" s="43"/>
      <c r="F56" s="10">
        <v>90</v>
      </c>
      <c r="H56" s="43"/>
      <c r="I56" s="42">
        <v>120</v>
      </c>
    </row>
    <row r="57" spans="5:9" hidden="1" x14ac:dyDescent="0.3"/>
  </sheetData>
  <mergeCells count="5">
    <mergeCell ref="E27:F27"/>
    <mergeCell ref="F34:H34"/>
    <mergeCell ref="I34:K34"/>
    <mergeCell ref="E50:F50"/>
    <mergeCell ref="H50:I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6"/>
  <sheetViews>
    <sheetView showGridLines="0" showZeros="0" workbookViewId="0">
      <selection activeCell="L22" sqref="L22"/>
    </sheetView>
  </sheetViews>
  <sheetFormatPr defaultRowHeight="15" x14ac:dyDescent="0.3"/>
  <cols>
    <col min="1" max="1" width="5.7109375" style="10" customWidth="1"/>
    <col min="2" max="2" width="5" style="10" customWidth="1"/>
    <col min="3" max="3" width="19.42578125" style="10" customWidth="1"/>
    <col min="4" max="4" width="9.140625" style="10"/>
    <col min="5" max="6" width="10.140625" style="10" customWidth="1"/>
    <col min="7" max="16384" width="9.140625" style="10"/>
  </cols>
  <sheetData>
    <row r="2" spans="1:4" x14ac:dyDescent="0.3">
      <c r="B2" s="44" t="s">
        <v>48</v>
      </c>
    </row>
    <row r="3" spans="1:4" hidden="1" x14ac:dyDescent="0.3">
      <c r="B3" s="7"/>
      <c r="C3" s="10" t="s">
        <v>0</v>
      </c>
      <c r="D3" s="11">
        <v>0.25</v>
      </c>
    </row>
    <row r="4" spans="1:4" hidden="1" x14ac:dyDescent="0.3">
      <c r="B4" s="7"/>
      <c r="C4" s="10" t="s">
        <v>1</v>
      </c>
      <c r="D4" s="12">
        <v>90</v>
      </c>
    </row>
    <row r="5" spans="1:4" hidden="1" x14ac:dyDescent="0.3">
      <c r="B5" s="7"/>
      <c r="C5" s="10" t="s">
        <v>2</v>
      </c>
      <c r="D5" s="12">
        <v>120</v>
      </c>
    </row>
    <row r="6" spans="1:4" hidden="1" x14ac:dyDescent="0.3">
      <c r="B6" s="7"/>
      <c r="C6" s="10" t="s">
        <v>23</v>
      </c>
      <c r="D6" s="13">
        <f>+D4-D5</f>
        <v>-30</v>
      </c>
    </row>
    <row r="7" spans="1:4" x14ac:dyDescent="0.3">
      <c r="B7" s="7"/>
      <c r="D7" s="13"/>
    </row>
    <row r="8" spans="1:4" x14ac:dyDescent="0.3">
      <c r="A8" s="61" t="s">
        <v>41</v>
      </c>
      <c r="C8" s="10" t="s">
        <v>42</v>
      </c>
      <c r="D8" s="13"/>
    </row>
    <row r="9" spans="1:4" x14ac:dyDescent="0.3">
      <c r="B9" s="7"/>
      <c r="D9" s="13"/>
    </row>
    <row r="10" spans="1:4" x14ac:dyDescent="0.3">
      <c r="B10" s="7"/>
      <c r="D10" s="13"/>
    </row>
    <row r="11" spans="1:4" x14ac:dyDescent="0.3">
      <c r="B11" s="7"/>
      <c r="D11" s="13"/>
    </row>
    <row r="12" spans="1:4" x14ac:dyDescent="0.3">
      <c r="B12" s="7"/>
      <c r="D12" s="13"/>
    </row>
    <row r="13" spans="1:4" x14ac:dyDescent="0.3">
      <c r="B13" s="7"/>
      <c r="D13" s="13"/>
    </row>
    <row r="14" spans="1:4" x14ac:dyDescent="0.3">
      <c r="B14" s="7"/>
      <c r="D14" s="13"/>
    </row>
    <row r="15" spans="1:4" x14ac:dyDescent="0.3">
      <c r="B15" s="7"/>
      <c r="D15" s="13"/>
    </row>
    <row r="16" spans="1:4" x14ac:dyDescent="0.3">
      <c r="B16" s="7"/>
      <c r="D16" s="13"/>
    </row>
    <row r="17" spans="1:10" x14ac:dyDescent="0.3">
      <c r="B17" s="7"/>
      <c r="D17" s="13"/>
    </row>
    <row r="18" spans="1:10" x14ac:dyDescent="0.3">
      <c r="B18" s="7"/>
      <c r="D18" s="13"/>
    </row>
    <row r="19" spans="1:10" x14ac:dyDescent="0.3">
      <c r="B19" s="7"/>
      <c r="C19" s="52" t="s">
        <v>49</v>
      </c>
      <c r="D19" s="13"/>
    </row>
    <row r="20" spans="1:10" x14ac:dyDescent="0.3">
      <c r="B20" s="7"/>
      <c r="D20" s="13"/>
    </row>
    <row r="21" spans="1:10" x14ac:dyDescent="0.3">
      <c r="B21" s="7"/>
    </row>
    <row r="22" spans="1:10" x14ac:dyDescent="0.3">
      <c r="A22" s="10" t="s">
        <v>3</v>
      </c>
    </row>
    <row r="23" spans="1:10" x14ac:dyDescent="0.3">
      <c r="C23" s="14" t="s">
        <v>4</v>
      </c>
      <c r="D23" s="14"/>
      <c r="E23" s="14"/>
      <c r="F23" s="14"/>
      <c r="G23" s="14"/>
      <c r="H23" s="15">
        <v>250</v>
      </c>
      <c r="I23" s="14"/>
      <c r="J23" s="16">
        <f>+H23</f>
        <v>250</v>
      </c>
    </row>
    <row r="24" spans="1:10" x14ac:dyDescent="0.3">
      <c r="C24" s="14" t="s">
        <v>5</v>
      </c>
      <c r="D24" s="14"/>
      <c r="E24" s="14"/>
      <c r="F24" s="14"/>
      <c r="G24" s="14"/>
      <c r="H24" s="17">
        <f>+D6</f>
        <v>-30</v>
      </c>
      <c r="I24" s="14"/>
      <c r="J24" s="14"/>
    </row>
    <row r="25" spans="1:10" x14ac:dyDescent="0.3">
      <c r="C25" s="14" t="s">
        <v>43</v>
      </c>
      <c r="D25" s="14"/>
      <c r="E25" s="14"/>
      <c r="F25" s="14"/>
      <c r="G25" s="14"/>
      <c r="H25" s="18">
        <f>SUM(H23:H24)</f>
        <v>220</v>
      </c>
      <c r="I25" s="14"/>
      <c r="J25" s="14"/>
    </row>
    <row r="26" spans="1:10" x14ac:dyDescent="0.3">
      <c r="C26" s="14"/>
      <c r="D26" s="14"/>
      <c r="E26" s="14"/>
      <c r="F26" s="14"/>
      <c r="G26" s="14"/>
      <c r="H26" s="18"/>
      <c r="I26" s="14"/>
      <c r="J26" s="14"/>
    </row>
    <row r="27" spans="1:10" x14ac:dyDescent="0.3">
      <c r="C27" s="14" t="s">
        <v>6</v>
      </c>
      <c r="D27" s="14"/>
      <c r="E27" s="19">
        <f>+D3</f>
        <v>0.25</v>
      </c>
      <c r="F27" s="16">
        <f>+H25</f>
        <v>220</v>
      </c>
      <c r="G27" s="14"/>
      <c r="H27" s="16">
        <f>+E27*F27</f>
        <v>55</v>
      </c>
      <c r="I27" s="14"/>
      <c r="J27" s="14"/>
    </row>
    <row r="28" spans="1:10" x14ac:dyDescent="0.3">
      <c r="C28" s="14" t="s">
        <v>7</v>
      </c>
      <c r="D28" s="14"/>
      <c r="E28" s="19">
        <f>+D3</f>
        <v>0.25</v>
      </c>
      <c r="F28" s="20">
        <f>-D6</f>
        <v>30</v>
      </c>
      <c r="G28" s="14"/>
      <c r="H28" s="16">
        <f>+E28*F28</f>
        <v>7.5</v>
      </c>
      <c r="I28" s="14"/>
      <c r="J28" s="14"/>
    </row>
    <row r="29" spans="1:10" x14ac:dyDescent="0.3">
      <c r="C29" s="14" t="s">
        <v>8</v>
      </c>
      <c r="D29" s="14"/>
      <c r="E29" s="14"/>
      <c r="F29" s="14"/>
      <c r="G29" s="14"/>
      <c r="H29" s="21">
        <f>SUM(H27:H28)</f>
        <v>62.5</v>
      </c>
      <c r="I29" s="14"/>
      <c r="J29" s="18">
        <f>-H29</f>
        <v>-62.5</v>
      </c>
    </row>
    <row r="30" spans="1:10" x14ac:dyDescent="0.3">
      <c r="C30" s="14" t="s">
        <v>9</v>
      </c>
      <c r="D30" s="14"/>
      <c r="E30" s="14"/>
      <c r="F30" s="14"/>
      <c r="G30" s="14"/>
      <c r="H30" s="14"/>
      <c r="I30" s="14"/>
      <c r="J30" s="21">
        <f>SUM(J23:J29)</f>
        <v>187.5</v>
      </c>
    </row>
    <row r="31" spans="1:10" x14ac:dyDescent="0.3">
      <c r="C31" s="14"/>
      <c r="D31" s="14"/>
      <c r="E31" s="14"/>
      <c r="F31" s="14"/>
      <c r="G31" s="14"/>
      <c r="H31" s="14"/>
      <c r="I31" s="14"/>
      <c r="J31" s="14"/>
    </row>
    <row r="32" spans="1:10" x14ac:dyDescent="0.3">
      <c r="C32" s="14" t="s">
        <v>10</v>
      </c>
      <c r="D32" s="16">
        <f>-J29</f>
        <v>62.5</v>
      </c>
      <c r="E32" s="16">
        <f>+J23</f>
        <v>250</v>
      </c>
      <c r="F32" s="22">
        <f>+D32/E32</f>
        <v>0.25</v>
      </c>
      <c r="G32" s="14"/>
      <c r="H32" s="14"/>
      <c r="I32" s="14"/>
      <c r="J32" s="14"/>
    </row>
    <row r="33" spans="1:12" x14ac:dyDescent="0.3">
      <c r="C33" s="14"/>
      <c r="D33" s="16"/>
      <c r="E33" s="16"/>
      <c r="F33" s="45"/>
      <c r="G33" s="14"/>
      <c r="H33" s="14"/>
      <c r="I33" s="14"/>
      <c r="J33" s="14"/>
    </row>
    <row r="36" spans="1:12" x14ac:dyDescent="0.3">
      <c r="A36" s="10" t="s">
        <v>44</v>
      </c>
      <c r="B36" s="46" t="s">
        <v>45</v>
      </c>
      <c r="C36" s="46" t="s">
        <v>45</v>
      </c>
      <c r="D36" s="46" t="s">
        <v>15</v>
      </c>
      <c r="E36" s="53" t="s">
        <v>11</v>
      </c>
      <c r="F36" s="53"/>
      <c r="G36" s="46" t="s">
        <v>12</v>
      </c>
      <c r="H36" s="46" t="s">
        <v>13</v>
      </c>
      <c r="I36" s="46" t="s">
        <v>14</v>
      </c>
    </row>
    <row r="37" spans="1:12" x14ac:dyDescent="0.3">
      <c r="B37" s="47" t="s">
        <v>46</v>
      </c>
      <c r="C37" s="47"/>
      <c r="D37" s="47"/>
      <c r="E37" s="48" t="s">
        <v>16</v>
      </c>
      <c r="F37" s="49" t="s">
        <v>17</v>
      </c>
      <c r="G37" s="47" t="s">
        <v>18</v>
      </c>
      <c r="H37" s="47"/>
      <c r="I37" s="47"/>
    </row>
    <row r="38" spans="1:12" x14ac:dyDescent="0.3">
      <c r="B38" s="50">
        <v>1070</v>
      </c>
      <c r="C38" s="51" t="s">
        <v>19</v>
      </c>
      <c r="D38" s="1">
        <f>IF(D4&lt;0,-D4*D3,0)</f>
        <v>0</v>
      </c>
      <c r="E38" s="1">
        <f>+L44</f>
        <v>0</v>
      </c>
      <c r="F38" s="2"/>
      <c r="G38" s="1"/>
      <c r="H38" s="2"/>
      <c r="I38" s="1"/>
    </row>
    <row r="39" spans="1:12" x14ac:dyDescent="0.3">
      <c r="B39" s="50">
        <v>2120</v>
      </c>
      <c r="C39" s="51" t="s">
        <v>16</v>
      </c>
      <c r="D39" s="1">
        <f>IF(D4&gt;0,-D4*D3,0)</f>
        <v>-22.5</v>
      </c>
      <c r="E39" s="1">
        <f>L45</f>
        <v>-7.5</v>
      </c>
      <c r="F39" s="2"/>
      <c r="G39" s="1">
        <f>SUM(D39:F39)</f>
        <v>-30</v>
      </c>
      <c r="H39" s="2"/>
      <c r="I39" s="1">
        <f>+G39</f>
        <v>-30</v>
      </c>
    </row>
    <row r="40" spans="1:12" x14ac:dyDescent="0.3">
      <c r="B40" s="50">
        <v>2500</v>
      </c>
      <c r="C40" s="51" t="s">
        <v>6</v>
      </c>
      <c r="D40" s="2"/>
      <c r="E40" s="2"/>
      <c r="F40" s="1">
        <f>-F41</f>
        <v>-55</v>
      </c>
      <c r="G40" s="1">
        <f t="shared" ref="G40:G41" si="0">SUM(D40:F40)</f>
        <v>-55</v>
      </c>
      <c r="H40" s="2"/>
      <c r="I40" s="1">
        <f>+G40</f>
        <v>-55</v>
      </c>
    </row>
    <row r="41" spans="1:12" x14ac:dyDescent="0.3">
      <c r="B41" s="50">
        <v>8610</v>
      </c>
      <c r="C41" s="51" t="s">
        <v>8</v>
      </c>
      <c r="D41" s="2"/>
      <c r="E41" s="1">
        <f>-E39</f>
        <v>7.5</v>
      </c>
      <c r="F41" s="1">
        <f>+H27</f>
        <v>55</v>
      </c>
      <c r="G41" s="1">
        <f t="shared" si="0"/>
        <v>62.5</v>
      </c>
      <c r="H41" s="1">
        <f>+G41</f>
        <v>62.5</v>
      </c>
      <c r="I41" s="2"/>
    </row>
    <row r="42" spans="1:12" ht="15.75" hidden="1" thickBot="1" x14ac:dyDescent="0.35"/>
    <row r="43" spans="1:12" hidden="1" x14ac:dyDescent="0.3">
      <c r="B43" s="23"/>
      <c r="C43" s="23"/>
      <c r="D43" s="8" t="s">
        <v>22</v>
      </c>
      <c r="E43" s="8" t="s">
        <v>23</v>
      </c>
      <c r="F43" s="54" t="s">
        <v>24</v>
      </c>
      <c r="G43" s="55"/>
      <c r="H43" s="56"/>
      <c r="I43" s="57" t="s">
        <v>25</v>
      </c>
      <c r="J43" s="58"/>
      <c r="K43" s="59"/>
      <c r="L43" s="9" t="s">
        <v>26</v>
      </c>
    </row>
    <row r="44" spans="1:12" hidden="1" x14ac:dyDescent="0.3">
      <c r="B44" s="3">
        <v>1070</v>
      </c>
      <c r="C44" s="4" t="s">
        <v>19</v>
      </c>
      <c r="D44" s="24">
        <f>+D38</f>
        <v>0</v>
      </c>
      <c r="E44" s="24"/>
      <c r="F44" s="25"/>
      <c r="G44" s="25">
        <f>IF(G52=0,0,IF(G52=1,-D44,0))</f>
        <v>0</v>
      </c>
      <c r="H44" s="25">
        <f>-H46</f>
        <v>0</v>
      </c>
      <c r="I44" s="25">
        <f>-I46</f>
        <v>0</v>
      </c>
      <c r="J44" s="25">
        <f>IF(J52=1,-J46-J45,0)</f>
        <v>0</v>
      </c>
      <c r="K44" s="26"/>
      <c r="L44" s="27">
        <f t="shared" ref="L44:L46" si="1">SUM(F44:K44)</f>
        <v>0</v>
      </c>
    </row>
    <row r="45" spans="1:12" hidden="1" x14ac:dyDescent="0.3">
      <c r="B45" s="5">
        <v>2120</v>
      </c>
      <c r="C45" s="5" t="s">
        <v>16</v>
      </c>
      <c r="D45" s="24">
        <f>+D39</f>
        <v>-22.5</v>
      </c>
      <c r="E45" s="24"/>
      <c r="F45" s="25">
        <f>IF(F52=1,-F46,0)</f>
        <v>-7.5</v>
      </c>
      <c r="G45" s="25">
        <f>-G46-G44</f>
        <v>0</v>
      </c>
      <c r="H45" s="25">
        <v>0</v>
      </c>
      <c r="I45" s="25"/>
      <c r="J45" s="25">
        <f>IF(J52=1,-D45,0)</f>
        <v>0</v>
      </c>
      <c r="K45" s="26">
        <f>-K46</f>
        <v>0</v>
      </c>
      <c r="L45" s="27">
        <f t="shared" si="1"/>
        <v>-7.5</v>
      </c>
    </row>
    <row r="46" spans="1:12" ht="15.75" hidden="1" thickBot="1" x14ac:dyDescent="0.35">
      <c r="B46" s="5">
        <v>8620</v>
      </c>
      <c r="C46" s="5" t="s">
        <v>27</v>
      </c>
      <c r="D46" s="24"/>
      <c r="E46" s="24">
        <f>H28</f>
        <v>7.5</v>
      </c>
      <c r="F46" s="25">
        <f t="shared" ref="F46:K46" si="2">IF(F52=1,$E46,0)</f>
        <v>7.5</v>
      </c>
      <c r="G46" s="25">
        <f t="shared" si="2"/>
        <v>0</v>
      </c>
      <c r="H46" s="25">
        <f t="shared" si="2"/>
        <v>0</v>
      </c>
      <c r="I46" s="25">
        <f t="shared" si="2"/>
        <v>0</v>
      </c>
      <c r="J46" s="25">
        <f t="shared" si="2"/>
        <v>0</v>
      </c>
      <c r="K46" s="26">
        <f t="shared" si="2"/>
        <v>0</v>
      </c>
      <c r="L46" s="28">
        <f t="shared" si="1"/>
        <v>7.5</v>
      </c>
    </row>
    <row r="47" spans="1:12" hidden="1" x14ac:dyDescent="0.3">
      <c r="B47" s="6"/>
      <c r="C47" s="6" t="s">
        <v>28</v>
      </c>
      <c r="D47" s="29"/>
      <c r="E47" s="30"/>
      <c r="F47" s="31">
        <f>IF($E46&gt;0,1,0)</f>
        <v>1</v>
      </c>
      <c r="G47" s="31">
        <f>IF($E46&gt;0,1,0)</f>
        <v>1</v>
      </c>
      <c r="H47" s="31">
        <f>IF($E46&gt;0,1,0)</f>
        <v>1</v>
      </c>
      <c r="I47" s="31">
        <f>IF($E46&lt;0,1,0)</f>
        <v>0</v>
      </c>
      <c r="J47" s="31">
        <f>IF($E46&lt;0,1,0)</f>
        <v>0</v>
      </c>
      <c r="K47" s="31">
        <f>IF($E46&lt;0,1,0)</f>
        <v>0</v>
      </c>
    </row>
    <row r="48" spans="1:12" hidden="1" x14ac:dyDescent="0.3">
      <c r="F48" s="32" t="s">
        <v>29</v>
      </c>
      <c r="G48" s="32" t="s">
        <v>30</v>
      </c>
      <c r="H48" s="32" t="s">
        <v>31</v>
      </c>
      <c r="I48" s="32" t="s">
        <v>32</v>
      </c>
      <c r="J48" s="32" t="s">
        <v>30</v>
      </c>
      <c r="K48" s="32" t="s">
        <v>31</v>
      </c>
    </row>
    <row r="49" spans="3:11" hidden="1" x14ac:dyDescent="0.3">
      <c r="F49" s="32" t="s">
        <v>33</v>
      </c>
      <c r="G49" s="32" t="s">
        <v>34</v>
      </c>
      <c r="H49" s="32" t="s">
        <v>34</v>
      </c>
      <c r="I49" s="32" t="s">
        <v>35</v>
      </c>
      <c r="J49" s="32" t="s">
        <v>36</v>
      </c>
      <c r="K49" s="32" t="s">
        <v>36</v>
      </c>
    </row>
    <row r="50" spans="3:11" hidden="1" x14ac:dyDescent="0.3">
      <c r="F50" s="32" t="s">
        <v>37</v>
      </c>
      <c r="G50" s="32" t="s">
        <v>37</v>
      </c>
      <c r="H50" s="32" t="s">
        <v>37</v>
      </c>
      <c r="I50" s="32" t="s">
        <v>37</v>
      </c>
      <c r="J50" s="32" t="s">
        <v>37</v>
      </c>
      <c r="K50" s="32" t="s">
        <v>37</v>
      </c>
    </row>
    <row r="51" spans="3:11" hidden="1" x14ac:dyDescent="0.3">
      <c r="C51" s="10" t="s">
        <v>38</v>
      </c>
      <c r="F51" s="32">
        <f>IF($D45&lt;0,1,0)</f>
        <v>1</v>
      </c>
      <c r="G51" s="32">
        <f>IF($D44=0,0,IF(D44-E46&lt;0,1,0))</f>
        <v>0</v>
      </c>
      <c r="H51" s="32">
        <f>IF(($D44-E46)&gt;0,1,0)</f>
        <v>0</v>
      </c>
      <c r="I51" s="32">
        <f>IF($D44&gt;0,1,0)</f>
        <v>0</v>
      </c>
      <c r="J51" s="32">
        <f>IF(D45=0,0,IF(D45-E46&gt;0,1,0))</f>
        <v>0</v>
      </c>
      <c r="K51" s="32">
        <f>IF(D45=0,0,IF(D45-E45&lt;0,1,0))</f>
        <v>1</v>
      </c>
    </row>
    <row r="52" spans="3:11" hidden="1" x14ac:dyDescent="0.3">
      <c r="C52" s="33" t="s">
        <v>13</v>
      </c>
      <c r="D52" s="33"/>
      <c r="E52" s="33"/>
      <c r="F52" s="34">
        <f>IF(F47+F51=2,1,0)</f>
        <v>1</v>
      </c>
      <c r="G52" s="34">
        <f t="shared" ref="G52:I52" si="3">IF(G47+G51=2,1,0)</f>
        <v>0</v>
      </c>
      <c r="H52" s="34">
        <f t="shared" si="3"/>
        <v>0</v>
      </c>
      <c r="I52" s="34">
        <f t="shared" si="3"/>
        <v>0</v>
      </c>
      <c r="J52" s="34">
        <f>IF(J47+J51=2,1,0)</f>
        <v>0</v>
      </c>
      <c r="K52" s="34">
        <f>IF(K47+K51=2,1,0)</f>
        <v>0</v>
      </c>
    </row>
    <row r="53" spans="3:11" hidden="1" x14ac:dyDescent="0.3"/>
    <row r="54" spans="3:11" hidden="1" x14ac:dyDescent="0.3"/>
    <row r="55" spans="3:11" hidden="1" x14ac:dyDescent="0.3"/>
    <row r="56" spans="3:11" hidden="1" x14ac:dyDescent="0.3"/>
    <row r="57" spans="3:11" hidden="1" x14ac:dyDescent="0.3"/>
    <row r="58" spans="3:11" hidden="1" x14ac:dyDescent="0.3"/>
    <row r="59" spans="3:11" hidden="1" x14ac:dyDescent="0.3">
      <c r="E59" s="60" t="s">
        <v>39</v>
      </c>
      <c r="F59" s="60"/>
      <c r="H59" s="60" t="s">
        <v>40</v>
      </c>
      <c r="I59" s="60"/>
    </row>
    <row r="60" spans="3:11" hidden="1" x14ac:dyDescent="0.3">
      <c r="E60" s="35"/>
      <c r="F60" s="36"/>
      <c r="H60" s="35"/>
      <c r="I60" s="35"/>
    </row>
    <row r="61" spans="3:11" hidden="1" x14ac:dyDescent="0.3">
      <c r="E61" s="37" t="s">
        <v>20</v>
      </c>
      <c r="F61" s="38" t="s">
        <v>21</v>
      </c>
      <c r="G61" s="32"/>
      <c r="H61" s="37" t="s">
        <v>20</v>
      </c>
      <c r="I61" s="38" t="s">
        <v>21</v>
      </c>
    </row>
    <row r="62" spans="3:11" hidden="1" x14ac:dyDescent="0.3">
      <c r="E62" s="37"/>
      <c r="F62" s="38"/>
      <c r="G62" s="32"/>
      <c r="H62" s="37"/>
      <c r="I62" s="37"/>
    </row>
    <row r="63" spans="3:11" hidden="1" x14ac:dyDescent="0.3">
      <c r="E63" s="39"/>
      <c r="F63" s="40"/>
      <c r="H63" s="39"/>
      <c r="I63" s="41"/>
    </row>
    <row r="64" spans="3:11" hidden="1" x14ac:dyDescent="0.3">
      <c r="E64" s="39"/>
      <c r="F64" s="41"/>
      <c r="H64" s="39"/>
      <c r="I64" s="42"/>
    </row>
    <row r="65" spans="5:9" hidden="1" x14ac:dyDescent="0.3">
      <c r="E65" s="43"/>
      <c r="F65" s="10">
        <v>90</v>
      </c>
      <c r="H65" s="43"/>
      <c r="I65" s="42">
        <v>120</v>
      </c>
    </row>
    <row r="66" spans="5:9" hidden="1" x14ac:dyDescent="0.3"/>
  </sheetData>
  <mergeCells count="5">
    <mergeCell ref="E59:F59"/>
    <mergeCell ref="H59:I59"/>
    <mergeCell ref="E36:F36"/>
    <mergeCell ref="F43:H43"/>
    <mergeCell ref="I43:K4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16-4 Skjema</vt:lpstr>
      <vt:lpstr>16-4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2015-11-04T09:04:53Z</dcterms:created>
  <dcterms:modified xsi:type="dcterms:W3CDTF">2016-03-04T14:51:44Z</dcterms:modified>
</cp:coreProperties>
</file>